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i2Al27xIS6m5xk51aLzO5rABUOyLUILqKA7i7GJniAiMzItj3Nds7cnDyxEsrl8KmMZLyujbUKXruPTvHF7egQ==" workbookSaltValue="QK9rVu//K5UnrAXabQJv6g==" workbookSpinCount="100000" lockStructure="1"/>
  <bookViews>
    <workbookView xWindow="0" yWindow="0" windowWidth="20490" windowHeight="7830"/>
  </bookViews>
  <sheets>
    <sheet name="Sayfa1" sheetId="1" r:id="rId1"/>
    <sheet name="Sayfa2" sheetId="2" r:id="rId2"/>
    <sheet name="Sayfa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I19" i="1" s="1"/>
  <c r="F20" i="1"/>
  <c r="G20" i="1" s="1"/>
  <c r="I20" i="1" s="1"/>
  <c r="F21" i="1"/>
  <c r="G21" i="1" s="1"/>
  <c r="I21" i="1" s="1"/>
  <c r="F22" i="1"/>
  <c r="G22" i="1" s="1"/>
  <c r="I22" i="1" s="1"/>
  <c r="F23" i="1"/>
  <c r="G23" i="1" s="1"/>
  <c r="I23" i="1" s="1"/>
  <c r="F6" i="1"/>
  <c r="G6" i="1" s="1"/>
  <c r="F30" i="1"/>
  <c r="G30" i="1" s="1"/>
  <c r="I30" i="1" s="1"/>
  <c r="F31" i="1"/>
  <c r="G31" i="1" s="1"/>
  <c r="I31" i="1" s="1"/>
  <c r="F26" i="1"/>
  <c r="G26" i="1" s="1"/>
  <c r="I26" i="1" s="1"/>
  <c r="F27" i="1"/>
  <c r="G27" i="1" s="1"/>
  <c r="I27" i="1" s="1"/>
  <c r="F28" i="1"/>
  <c r="G28" i="1" s="1"/>
  <c r="I28" i="1" s="1"/>
  <c r="F29" i="1"/>
  <c r="G29" i="1" s="1"/>
  <c r="I29" i="1" s="1"/>
  <c r="F25" i="1"/>
  <c r="G25" i="1" s="1"/>
  <c r="I25" i="1" s="1"/>
  <c r="F24" i="1"/>
  <c r="G24" i="1" s="1"/>
  <c r="I24" i="1" s="1"/>
  <c r="B1" i="2"/>
  <c r="F4" i="1"/>
  <c r="G4" i="1" s="1"/>
  <c r="F5" i="1"/>
  <c r="G5" i="1" s="1"/>
  <c r="F7" i="1"/>
  <c r="G7" i="1" s="1"/>
  <c r="F8" i="1"/>
  <c r="G8" i="1" s="1"/>
  <c r="I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I17" i="1" s="1"/>
  <c r="F3" i="1" l="1"/>
  <c r="I4" i="1"/>
  <c r="I5" i="1"/>
  <c r="I6" i="1"/>
  <c r="I7" i="1"/>
  <c r="I10" i="1"/>
  <c r="I11" i="1"/>
  <c r="I15" i="1"/>
  <c r="I16" i="1"/>
  <c r="I9" i="1"/>
  <c r="I12" i="1"/>
  <c r="I13" i="1"/>
  <c r="I14" i="1"/>
  <c r="G3" i="1" l="1"/>
  <c r="I3" i="1" s="1"/>
</calcChain>
</file>

<file path=xl/sharedStrings.xml><?xml version="1.0" encoding="utf-8"?>
<sst xmlns="http://schemas.openxmlformats.org/spreadsheetml/2006/main" count="62" uniqueCount="54">
  <si>
    <t>ÜRÜN ADI</t>
  </si>
  <si>
    <t>TAVSİYE EDİLEN SATIŞ FİYATI (TL)</t>
  </si>
  <si>
    <t>ACCU CHECK ACTİVE</t>
  </si>
  <si>
    <t>ACCU CHECK PERFORMA</t>
  </si>
  <si>
    <t>CONTOUR PLUS</t>
  </si>
  <si>
    <t>80,55</t>
  </si>
  <si>
    <t>CONTOUR TS</t>
  </si>
  <si>
    <t>88,02</t>
  </si>
  <si>
    <t>EB SENSOR</t>
  </si>
  <si>
    <t>69,98</t>
  </si>
  <si>
    <t>FORA</t>
  </si>
  <si>
    <t>62,16</t>
  </si>
  <si>
    <t>70,00</t>
  </si>
  <si>
    <t>LIFECHECK SILVER</t>
  </si>
  <si>
    <t>52,00</t>
  </si>
  <si>
    <t>LIFECHECK SMART</t>
  </si>
  <si>
    <t>53,00</t>
  </si>
  <si>
    <t>47,10</t>
  </si>
  <si>
    <t>VIVACHECK</t>
  </si>
  <si>
    <t>55,00</t>
  </si>
  <si>
    <t>İNSÜLİN İĞNE UCU</t>
  </si>
  <si>
    <t>BD MICROFINE (TÜM FORMLARI)</t>
  </si>
  <si>
    <t>EB FINE (TÜM FORMLARI)</t>
  </si>
  <si>
    <t>76,98</t>
  </si>
  <si>
    <t>INSTAR (TÜM FORMLARI)</t>
  </si>
  <si>
    <t>LIFECHECK (TÜM FORMLARI)</t>
  </si>
  <si>
    <t>54,35</t>
  </si>
  <si>
    <t>NOVOFINE (TÜM FORMLARI)</t>
  </si>
  <si>
    <t>KAMU ÖDENEN</t>
  </si>
  <si>
    <t>OPTIMA</t>
  </si>
  <si>
    <t xml:space="preserve">ACCU CHECK INSTANT </t>
  </si>
  <si>
    <t>RINA CHECK</t>
  </si>
  <si>
    <t>4719874210021 </t>
  </si>
  <si>
    <t>DEPO SATIŞ FİYATI</t>
  </si>
  <si>
    <t>4015630066933 </t>
  </si>
  <si>
    <t>129.62</t>
  </si>
  <si>
    <t>ALINAN MF(100+)</t>
  </si>
  <si>
    <t>45.74</t>
  </si>
  <si>
    <t>STRİP</t>
  </si>
  <si>
    <t>ALVITA (TÜM FORMLARI)</t>
  </si>
  <si>
    <t>SOLOFINE (TUM FORMLARI)</t>
  </si>
  <si>
    <t>ZEROFINE (TUM FORMLARI)</t>
  </si>
  <si>
    <t>DEVITA FINE (TÜM FORMLARI)</t>
  </si>
  <si>
    <t>AYSET FINE (TÜM FORMLARI)</t>
  </si>
  <si>
    <t>SFINE (TÜM FORMLARI)</t>
  </si>
  <si>
    <t>IME FINE (TÜM FORMLARI)</t>
  </si>
  <si>
    <t>SMARTFINE (TÜM FORMLARI)</t>
  </si>
  <si>
    <t>MF Lİ MALİYET ÜZERİNDEN SATIŞ FİYATI</t>
  </si>
  <si>
    <t>OLUŞAN KAR/ZARAR</t>
  </si>
  <si>
    <t>MF DAHİL MALİYET</t>
  </si>
  <si>
    <t xml:space="preserve">***MF üzerinden maliyet hesabını yaparak %25 kar ile satış fiyatınızı ve kamu öndenene göre oluşan kar zarar durumunu hesaplamanıza yardımcı olur </t>
  </si>
  <si>
    <t xml:space="preserve">GLUCO DR </t>
  </si>
  <si>
    <t xml:space="preserve">IME DC </t>
  </si>
  <si>
    <t xml:space="preserve">ON CALL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</si>
</sst>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#,##0.00\ &quot;₺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75B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indexed="64"/>
      </left>
      <right/>
      <top style="medium">
        <color theme="4" tint="0.39997558519241921"/>
      </top>
      <bottom style="medium">
        <color indexed="64"/>
      </bottom>
      <diagonal/>
    </border>
    <border>
      <left/>
      <right/>
      <top style="medium">
        <color theme="4" tint="0.39997558519241921"/>
      </top>
      <bottom style="medium">
        <color indexed="64"/>
      </bottom>
      <diagonal/>
    </border>
  </borders>
  <cellStyleXfs count="6">
    <xf numFmtId="0" fontId="0" fillId="0" borderId="0"/>
    <xf numFmtId="0" fontId="4" fillId="0" borderId="2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164" fontId="2" fillId="5" borderId="3" xfId="5" applyNumberFormat="1" applyBorder="1" applyAlignment="1" applyProtection="1">
      <alignment horizontal="left" vertical="center" wrapText="1"/>
      <protection locked="0"/>
    </xf>
    <xf numFmtId="0" fontId="3" fillId="5" borderId="2" xfId="5" applyFont="1" applyBorder="1" applyAlignment="1" applyProtection="1">
      <alignment vertical="center" wrapText="1"/>
      <protection locked="0"/>
    </xf>
    <xf numFmtId="2" fontId="2" fillId="4" borderId="2" xfId="4" applyNumberFormat="1" applyBorder="1" applyAlignment="1" applyProtection="1">
      <alignment horizontal="center" vertical="center" wrapText="1"/>
      <protection locked="0"/>
    </xf>
    <xf numFmtId="0" fontId="4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4" applyNumberFormat="1" applyBorder="1" applyAlignment="1" applyProtection="1">
      <alignment horizontal="center" vertical="center" wrapText="1"/>
      <protection locked="0"/>
    </xf>
    <xf numFmtId="2" fontId="2" fillId="4" borderId="5" xfId="4" applyNumberFormat="1" applyBorder="1" applyAlignment="1" applyProtection="1">
      <alignment horizontal="center" vertical="center" wrapText="1"/>
      <protection locked="0"/>
    </xf>
    <xf numFmtId="0" fontId="4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Protection="1">
      <protection locked="0"/>
    </xf>
    <xf numFmtId="0" fontId="2" fillId="2" borderId="7" xfId="2" applyBorder="1" applyAlignment="1" applyProtection="1">
      <alignment horizontal="center" vertical="center" wrapText="1"/>
      <protection locked="0"/>
    </xf>
    <xf numFmtId="0" fontId="2" fillId="2" borderId="8" xfId="2" applyBorder="1" applyAlignment="1" applyProtection="1">
      <alignment horizontal="center" vertical="center" wrapText="1"/>
      <protection locked="0"/>
    </xf>
    <xf numFmtId="0" fontId="2" fillId="2" borderId="8" xfId="2" applyBorder="1" applyAlignment="1" applyProtection="1">
      <alignment vertical="center" wrapText="1"/>
      <protection locked="0"/>
    </xf>
    <xf numFmtId="0" fontId="3" fillId="2" borderId="8" xfId="2" applyFont="1" applyBorder="1" applyAlignment="1" applyProtection="1">
      <alignment horizontal="center" vertical="center" wrapText="1"/>
      <protection locked="0"/>
    </xf>
    <xf numFmtId="0" fontId="2" fillId="2" borderId="8" xfId="2" applyBorder="1" applyAlignment="1" applyProtection="1">
      <alignment horizontal="center" vertical="center" wrapText="1"/>
      <protection hidden="1"/>
    </xf>
    <xf numFmtId="0" fontId="3" fillId="3" borderId="9" xfId="3" applyFont="1" applyBorder="1" applyAlignment="1" applyProtection="1">
      <alignment horizontal="center" vertical="center" wrapText="1"/>
      <protection hidden="1"/>
    </xf>
    <xf numFmtId="2" fontId="2" fillId="4" borderId="2" xfId="4" applyNumberFormat="1" applyBorder="1" applyAlignment="1" applyProtection="1">
      <alignment horizontal="center" vertical="center" wrapText="1"/>
      <protection hidden="1"/>
    </xf>
    <xf numFmtId="165" fontId="3" fillId="3" borderId="4" xfId="3" applyNumberFormat="1" applyFont="1" applyBorder="1" applyAlignment="1" applyProtection="1">
      <alignment horizontal="center" vertical="center" wrapText="1"/>
      <protection hidden="1"/>
    </xf>
    <xf numFmtId="165" fontId="3" fillId="3" borderId="6" xfId="3" applyNumberFormat="1" applyFont="1" applyBorder="1" applyAlignment="1" applyProtection="1">
      <alignment horizontal="center" vertical="center" wrapText="1"/>
      <protection hidden="1"/>
    </xf>
    <xf numFmtId="2" fontId="2" fillId="4" borderId="5" xfId="4" applyNumberFormat="1" applyBorder="1" applyAlignment="1" applyProtection="1">
      <alignment horizontal="center" vertical="center" wrapText="1"/>
      <protection hidden="1"/>
    </xf>
    <xf numFmtId="165" fontId="3" fillId="3" borderId="1" xfId="3" applyNumberFormat="1" applyFont="1" applyBorder="1" applyAlignment="1" applyProtection="1">
      <alignment horizontal="center" vertical="center" wrapText="1"/>
      <protection hidden="1"/>
    </xf>
    <xf numFmtId="0" fontId="4" fillId="0" borderId="2" xfId="1" applyProtection="1">
      <protection locked="0" hidden="1"/>
    </xf>
    <xf numFmtId="0" fontId="1" fillId="2" borderId="8" xfId="2" applyFont="1" applyBorder="1" applyAlignment="1" applyProtection="1">
      <alignment horizontal="center" vertical="center" wrapText="1"/>
      <protection hidden="1"/>
    </xf>
    <xf numFmtId="0" fontId="3" fillId="5" borderId="12" xfId="5" applyFont="1" applyBorder="1" applyAlignment="1" applyProtection="1">
      <alignment horizontal="left" vertical="center" wrapText="1"/>
      <protection locked="0"/>
    </xf>
    <xf numFmtId="0" fontId="3" fillId="5" borderId="13" xfId="5" applyFont="1" applyBorder="1" applyAlignment="1" applyProtection="1">
      <alignment horizontal="left" vertical="center" wrapText="1"/>
      <protection locked="0"/>
    </xf>
    <xf numFmtId="0" fontId="5" fillId="7" borderId="5" xfId="1" applyFont="1" applyFill="1" applyBorder="1" applyAlignment="1" applyProtection="1">
      <alignment horizontal="left"/>
      <protection locked="0"/>
    </xf>
    <xf numFmtId="0" fontId="4" fillId="7" borderId="5" xfId="1" applyFill="1" applyBorder="1" applyAlignment="1" applyProtection="1">
      <alignment horizontal="left"/>
      <protection locked="0"/>
    </xf>
    <xf numFmtId="0" fontId="3" fillId="5" borderId="10" xfId="5" applyFont="1" applyBorder="1" applyAlignment="1" applyProtection="1">
      <alignment horizontal="left" vertical="center" wrapText="1"/>
      <protection locked="0"/>
    </xf>
    <xf numFmtId="0" fontId="3" fillId="5" borderId="11" xfId="5" applyFont="1" applyBorder="1" applyAlignment="1" applyProtection="1">
      <alignment horizontal="left" vertical="center" wrapText="1"/>
      <protection locked="0"/>
    </xf>
    <xf numFmtId="0" fontId="2" fillId="2" borderId="10" xfId="2" applyFont="1" applyBorder="1" applyAlignment="1" applyProtection="1">
      <alignment horizontal="center" vertical="center" wrapText="1"/>
      <protection locked="0"/>
    </xf>
    <xf numFmtId="0" fontId="2" fillId="2" borderId="11" xfId="2" applyFont="1" applyBorder="1" applyAlignment="1" applyProtection="1">
      <alignment horizontal="center" vertical="center" wrapText="1"/>
      <protection locked="0"/>
    </xf>
  </cellXfs>
  <cellStyles count="6">
    <cellStyle name="%20 - Vurgu2" xfId="3" builtinId="34"/>
    <cellStyle name="%20 - Vurgu3" xfId="4" builtinId="38"/>
    <cellStyle name="%20 - Vurgu6" xfId="5" builtinId="50"/>
    <cellStyle name="%60 - Vurgu1" xfId="2" builtinId="32"/>
    <cellStyle name="Başlık 3" xfId="1" builtinId="18"/>
    <cellStyle name="Normal" xfId="0" builtinId="0"/>
  </cellStyles>
  <dxfs count="0"/>
  <tableStyles count="0" defaultTableStyle="TableStyleMedium2" defaultPivotStyle="PivotStyleLight16"/>
  <colors>
    <mruColors>
      <color rgb="FFFF575B"/>
      <color rgb="FFEE4726"/>
      <color rgb="FFF38069"/>
      <color rgb="FFEA0006"/>
      <color rgb="FFDA0005"/>
      <color rgb="FFE60005"/>
      <color rgb="FFFFCDCE"/>
      <color rgb="FFB40004"/>
      <color rgb="FF8600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L1" sqref="L1:L1048576"/>
    </sheetView>
  </sheetViews>
  <sheetFormatPr defaultColWidth="16.28515625" defaultRowHeight="15.75" thickBottom="1" x14ac:dyDescent="0.3"/>
  <cols>
    <col min="1" max="1" width="16" style="9" customWidth="1"/>
    <col min="2" max="2" width="25" style="9" customWidth="1"/>
    <col min="3" max="3" width="15.7109375" style="9" bestFit="1" customWidth="1"/>
    <col min="4" max="4" width="11.140625" style="9" bestFit="1" customWidth="1"/>
    <col min="5" max="5" width="9.28515625" style="9" bestFit="1" customWidth="1"/>
    <col min="6" max="6" width="10.85546875" style="21" customWidth="1"/>
    <col min="7" max="7" width="22.7109375" style="21" customWidth="1"/>
    <col min="8" max="8" width="9.7109375" style="21" customWidth="1"/>
    <col min="9" max="9" width="14.85546875" style="21" bestFit="1" customWidth="1"/>
    <col min="10" max="16384" width="16.28515625" style="1"/>
  </cols>
  <sheetData>
    <row r="1" spans="1:9" thickBot="1" x14ac:dyDescent="0.3">
      <c r="A1" s="25" t="s">
        <v>50</v>
      </c>
      <c r="B1" s="26"/>
      <c r="C1" s="26"/>
      <c r="D1" s="26"/>
      <c r="E1" s="26"/>
      <c r="F1" s="26"/>
      <c r="G1" s="26"/>
      <c r="H1" s="26"/>
      <c r="I1" s="26"/>
    </row>
    <row r="2" spans="1:9" ht="30" customHeight="1" x14ac:dyDescent="0.25">
      <c r="A2" s="10" t="s">
        <v>38</v>
      </c>
      <c r="B2" s="11" t="s">
        <v>0</v>
      </c>
      <c r="C2" s="12" t="s">
        <v>1</v>
      </c>
      <c r="D2" s="11" t="s">
        <v>33</v>
      </c>
      <c r="E2" s="13" t="s">
        <v>36</v>
      </c>
      <c r="F2" s="22" t="s">
        <v>49</v>
      </c>
      <c r="G2" s="22" t="s">
        <v>47</v>
      </c>
      <c r="H2" s="14" t="s">
        <v>28</v>
      </c>
      <c r="I2" s="15" t="s">
        <v>48</v>
      </c>
    </row>
    <row r="3" spans="1:9" ht="15.2" customHeight="1" thickBot="1" x14ac:dyDescent="0.3">
      <c r="A3" s="2">
        <v>4015630064090</v>
      </c>
      <c r="B3" s="3" t="s">
        <v>2</v>
      </c>
      <c r="C3" s="4">
        <v>123.85</v>
      </c>
      <c r="D3" s="4">
        <v>103.21</v>
      </c>
      <c r="E3" s="5">
        <v>0</v>
      </c>
      <c r="F3" s="16">
        <f>D3*100/(100+E3)</f>
        <v>103.21</v>
      </c>
      <c r="G3" s="16">
        <f>IF(D3/1.08&lt;100,F3*1.25,F3*1.16)</f>
        <v>129.01249999999999</v>
      </c>
      <c r="H3" s="16">
        <v>39.96</v>
      </c>
      <c r="I3" s="17">
        <f>H3-G3</f>
        <v>-89.052499999999981</v>
      </c>
    </row>
    <row r="4" spans="1:9" ht="15.2" customHeight="1" thickBot="1" x14ac:dyDescent="0.3">
      <c r="A4" s="2" t="s">
        <v>34</v>
      </c>
      <c r="B4" s="3" t="s">
        <v>30</v>
      </c>
      <c r="C4" s="4" t="s">
        <v>35</v>
      </c>
      <c r="D4" s="4">
        <v>108.02</v>
      </c>
      <c r="E4" s="5">
        <v>0</v>
      </c>
      <c r="F4" s="16">
        <f t="shared" ref="F4:F25" si="0">D4*100/(100+E4)</f>
        <v>108.02</v>
      </c>
      <c r="G4" s="16">
        <f t="shared" ref="G4:G25" si="1">IF(D4/1.08&lt;100,F4*1.25,F4*1.16)</f>
        <v>125.30319999999999</v>
      </c>
      <c r="H4" s="16">
        <v>39.96</v>
      </c>
      <c r="I4" s="17">
        <f t="shared" ref="I4:I25" si="2">H4-G4</f>
        <v>-85.343199999999996</v>
      </c>
    </row>
    <row r="5" spans="1:9" ht="15.2" customHeight="1" thickBot="1" x14ac:dyDescent="0.3">
      <c r="A5" s="2">
        <v>4015630982141</v>
      </c>
      <c r="B5" s="3" t="s">
        <v>3</v>
      </c>
      <c r="C5" s="6">
        <v>120.02</v>
      </c>
      <c r="D5" s="4">
        <v>108.02</v>
      </c>
      <c r="E5" s="5">
        <v>0</v>
      </c>
      <c r="F5" s="16">
        <f t="shared" si="0"/>
        <v>108.02</v>
      </c>
      <c r="G5" s="16">
        <f t="shared" si="1"/>
        <v>125.30319999999999</v>
      </c>
      <c r="H5" s="16">
        <v>39.96</v>
      </c>
      <c r="I5" s="17">
        <f t="shared" si="2"/>
        <v>-85.343199999999996</v>
      </c>
    </row>
    <row r="6" spans="1:9" ht="15.2" customHeight="1" thickBot="1" x14ac:dyDescent="0.3">
      <c r="A6" s="2">
        <v>5016003763205</v>
      </c>
      <c r="B6" s="3" t="s">
        <v>4</v>
      </c>
      <c r="C6" s="4" t="s">
        <v>5</v>
      </c>
      <c r="D6" s="4">
        <v>68.84</v>
      </c>
      <c r="E6" s="5">
        <v>0</v>
      </c>
      <c r="F6" s="16">
        <f t="shared" si="0"/>
        <v>68.84</v>
      </c>
      <c r="G6" s="16">
        <f t="shared" si="1"/>
        <v>86.050000000000011</v>
      </c>
      <c r="H6" s="16">
        <v>39.96</v>
      </c>
      <c r="I6" s="17">
        <f t="shared" si="2"/>
        <v>-46.090000000000011</v>
      </c>
    </row>
    <row r="7" spans="1:9" ht="15.2" customHeight="1" thickBot="1" x14ac:dyDescent="0.3">
      <c r="A7" s="2">
        <v>5016003182709</v>
      </c>
      <c r="B7" s="3" t="s">
        <v>6</v>
      </c>
      <c r="C7" s="4" t="s">
        <v>7</v>
      </c>
      <c r="D7" s="4">
        <v>75.23</v>
      </c>
      <c r="E7" s="5">
        <v>0</v>
      </c>
      <c r="F7" s="16">
        <f t="shared" si="0"/>
        <v>75.23</v>
      </c>
      <c r="G7" s="16">
        <f t="shared" si="1"/>
        <v>94.037500000000009</v>
      </c>
      <c r="H7" s="16">
        <v>39.96</v>
      </c>
      <c r="I7" s="17">
        <f t="shared" si="2"/>
        <v>-54.077500000000008</v>
      </c>
    </row>
    <row r="8" spans="1:9" ht="15.2" customHeight="1" thickBot="1" x14ac:dyDescent="0.3">
      <c r="A8" s="2">
        <v>4712558769020</v>
      </c>
      <c r="B8" s="3" t="s">
        <v>8</v>
      </c>
      <c r="C8" s="4" t="s">
        <v>9</v>
      </c>
      <c r="D8" s="4">
        <v>54</v>
      </c>
      <c r="E8" s="5">
        <v>0</v>
      </c>
      <c r="F8" s="16">
        <f t="shared" si="0"/>
        <v>54</v>
      </c>
      <c r="G8" s="16">
        <f t="shared" si="1"/>
        <v>67.5</v>
      </c>
      <c r="H8" s="16">
        <v>39.96</v>
      </c>
      <c r="I8" s="17">
        <f t="shared" si="2"/>
        <v>-27.54</v>
      </c>
    </row>
    <row r="9" spans="1:9" ht="15.2" customHeight="1" thickBot="1" x14ac:dyDescent="0.3">
      <c r="A9" s="2">
        <v>7640143650101</v>
      </c>
      <c r="B9" s="3" t="s">
        <v>10</v>
      </c>
      <c r="C9" s="4" t="s">
        <v>9</v>
      </c>
      <c r="D9" s="4">
        <v>54</v>
      </c>
      <c r="E9" s="5">
        <v>0</v>
      </c>
      <c r="F9" s="16">
        <f t="shared" si="0"/>
        <v>54</v>
      </c>
      <c r="G9" s="16">
        <f t="shared" si="1"/>
        <v>67.5</v>
      </c>
      <c r="H9" s="16">
        <v>39.96</v>
      </c>
      <c r="I9" s="17">
        <f t="shared" si="2"/>
        <v>-27.54</v>
      </c>
    </row>
    <row r="10" spans="1:9" ht="15.2" customHeight="1" thickBot="1" x14ac:dyDescent="0.3">
      <c r="A10" s="2">
        <v>8806128322015</v>
      </c>
      <c r="B10" s="3" t="s">
        <v>51</v>
      </c>
      <c r="C10" s="4" t="s">
        <v>11</v>
      </c>
      <c r="D10" s="4">
        <v>57.68</v>
      </c>
      <c r="E10" s="5">
        <v>0</v>
      </c>
      <c r="F10" s="16">
        <f t="shared" si="0"/>
        <v>57.68</v>
      </c>
      <c r="G10" s="16">
        <f t="shared" si="1"/>
        <v>72.099999999999994</v>
      </c>
      <c r="H10" s="16">
        <v>39.96</v>
      </c>
      <c r="I10" s="17">
        <f t="shared" si="2"/>
        <v>-32.139999999999993</v>
      </c>
    </row>
    <row r="11" spans="1:9" ht="15.2" customHeight="1" thickBot="1" x14ac:dyDescent="0.3">
      <c r="A11" s="2">
        <v>4260155930027</v>
      </c>
      <c r="B11" s="3" t="s">
        <v>52</v>
      </c>
      <c r="C11" s="4" t="s">
        <v>12</v>
      </c>
      <c r="D11" s="4">
        <v>55.07</v>
      </c>
      <c r="E11" s="5">
        <v>0</v>
      </c>
      <c r="F11" s="16">
        <f t="shared" si="0"/>
        <v>55.07</v>
      </c>
      <c r="G11" s="16">
        <f t="shared" si="1"/>
        <v>68.837500000000006</v>
      </c>
      <c r="H11" s="16">
        <v>39.96</v>
      </c>
      <c r="I11" s="17">
        <f t="shared" si="2"/>
        <v>-28.877500000000005</v>
      </c>
    </row>
    <row r="12" spans="1:9" ht="15.2" customHeight="1" thickBot="1" x14ac:dyDescent="0.3">
      <c r="A12" s="2">
        <v>6936268401997</v>
      </c>
      <c r="B12" s="3" t="s">
        <v>13</v>
      </c>
      <c r="C12" s="4" t="s">
        <v>14</v>
      </c>
      <c r="D12" s="4">
        <v>49.35</v>
      </c>
      <c r="E12" s="5">
        <v>0</v>
      </c>
      <c r="F12" s="16">
        <f t="shared" si="0"/>
        <v>49.35</v>
      </c>
      <c r="G12" s="16">
        <f t="shared" si="1"/>
        <v>61.6875</v>
      </c>
      <c r="H12" s="16">
        <v>39.96</v>
      </c>
      <c r="I12" s="17">
        <f t="shared" si="2"/>
        <v>-21.727499999999999</v>
      </c>
    </row>
    <row r="13" spans="1:9" ht="15.2" customHeight="1" thickBot="1" x14ac:dyDescent="0.3">
      <c r="A13" s="2">
        <v>4717095033139</v>
      </c>
      <c r="B13" s="3" t="s">
        <v>15</v>
      </c>
      <c r="C13" s="4" t="s">
        <v>16</v>
      </c>
      <c r="D13" s="4">
        <v>50.19</v>
      </c>
      <c r="E13" s="5">
        <v>0</v>
      </c>
      <c r="F13" s="16">
        <f t="shared" si="0"/>
        <v>50.19</v>
      </c>
      <c r="G13" s="16">
        <f t="shared" si="1"/>
        <v>62.737499999999997</v>
      </c>
      <c r="H13" s="16">
        <v>39.96</v>
      </c>
      <c r="I13" s="17">
        <f t="shared" si="2"/>
        <v>-22.777499999999996</v>
      </c>
    </row>
    <row r="14" spans="1:9" ht="15.2" customHeight="1" thickBot="1" x14ac:dyDescent="0.3">
      <c r="A14" s="2">
        <v>682607535217</v>
      </c>
      <c r="B14" s="3" t="s">
        <v>53</v>
      </c>
      <c r="C14" s="4" t="s">
        <v>17</v>
      </c>
      <c r="D14" s="4">
        <v>37.67</v>
      </c>
      <c r="E14" s="5">
        <v>0</v>
      </c>
      <c r="F14" s="16">
        <f t="shared" si="0"/>
        <v>37.67</v>
      </c>
      <c r="G14" s="16">
        <f t="shared" si="1"/>
        <v>47.087500000000006</v>
      </c>
      <c r="H14" s="16">
        <v>39.96</v>
      </c>
      <c r="I14" s="17">
        <f t="shared" si="2"/>
        <v>-7.1275000000000048</v>
      </c>
    </row>
    <row r="15" spans="1:9" ht="15.2" customHeight="1" thickBot="1" x14ac:dyDescent="0.3">
      <c r="A15" s="2">
        <v>858745005190</v>
      </c>
      <c r="B15" s="3" t="s">
        <v>18</v>
      </c>
      <c r="C15" s="4" t="s">
        <v>19</v>
      </c>
      <c r="D15" s="4">
        <v>44.73</v>
      </c>
      <c r="E15" s="5">
        <v>0</v>
      </c>
      <c r="F15" s="16">
        <f t="shared" si="0"/>
        <v>44.73</v>
      </c>
      <c r="G15" s="16">
        <f t="shared" si="1"/>
        <v>55.912499999999994</v>
      </c>
      <c r="H15" s="16">
        <v>39.96</v>
      </c>
      <c r="I15" s="17">
        <f t="shared" si="2"/>
        <v>-15.952499999999993</v>
      </c>
    </row>
    <row r="16" spans="1:9" ht="15.2" customHeight="1" thickBot="1" x14ac:dyDescent="0.3">
      <c r="A16" s="2" t="s">
        <v>32</v>
      </c>
      <c r="B16" s="3" t="s">
        <v>31</v>
      </c>
      <c r="C16" s="4">
        <v>94.6</v>
      </c>
      <c r="D16" s="4">
        <v>78.849999999999994</v>
      </c>
      <c r="E16" s="5">
        <v>0</v>
      </c>
      <c r="F16" s="16">
        <f t="shared" si="0"/>
        <v>78.849999999999994</v>
      </c>
      <c r="G16" s="16">
        <f t="shared" si="1"/>
        <v>98.5625</v>
      </c>
      <c r="H16" s="16">
        <v>39.96</v>
      </c>
      <c r="I16" s="17">
        <f t="shared" si="2"/>
        <v>-58.602499999999999</v>
      </c>
    </row>
    <row r="17" spans="1:9" thickBot="1" x14ac:dyDescent="0.3">
      <c r="A17" s="2">
        <v>4712803560471</v>
      </c>
      <c r="B17" s="3" t="s">
        <v>29</v>
      </c>
      <c r="C17" s="4">
        <v>49.9</v>
      </c>
      <c r="D17" s="4">
        <v>39.92</v>
      </c>
      <c r="E17" s="5">
        <v>0</v>
      </c>
      <c r="F17" s="16">
        <f t="shared" si="0"/>
        <v>39.92</v>
      </c>
      <c r="G17" s="16">
        <f t="shared" si="1"/>
        <v>49.900000000000006</v>
      </c>
      <c r="H17" s="16">
        <v>39.96</v>
      </c>
      <c r="I17" s="18">
        <f t="shared" si="2"/>
        <v>-9.9400000000000048</v>
      </c>
    </row>
    <row r="18" spans="1:9" ht="30" customHeight="1" thickBot="1" x14ac:dyDescent="0.3">
      <c r="A18" s="29" t="s">
        <v>20</v>
      </c>
      <c r="B18" s="30"/>
      <c r="C18" s="12" t="s">
        <v>1</v>
      </c>
      <c r="D18" s="11" t="s">
        <v>33</v>
      </c>
      <c r="E18" s="13" t="s">
        <v>36</v>
      </c>
      <c r="F18" s="22" t="s">
        <v>49</v>
      </c>
      <c r="G18" s="22" t="s">
        <v>47</v>
      </c>
      <c r="H18" s="14" t="s">
        <v>28</v>
      </c>
      <c r="I18" s="15" t="s">
        <v>48</v>
      </c>
    </row>
    <row r="19" spans="1:9" ht="15.2" customHeight="1" thickBot="1" x14ac:dyDescent="0.3">
      <c r="A19" s="27" t="s">
        <v>21</v>
      </c>
      <c r="B19" s="28"/>
      <c r="C19" s="4">
        <v>56.5</v>
      </c>
      <c r="D19" s="4">
        <v>45.2</v>
      </c>
      <c r="E19" s="5">
        <v>0</v>
      </c>
      <c r="F19" s="16">
        <f t="shared" si="0"/>
        <v>45.2</v>
      </c>
      <c r="G19" s="16">
        <f t="shared" si="1"/>
        <v>56.5</v>
      </c>
      <c r="H19" s="16">
        <v>38.119999999999997</v>
      </c>
      <c r="I19" s="17">
        <f t="shared" si="2"/>
        <v>-18.380000000000003</v>
      </c>
    </row>
    <row r="20" spans="1:9" ht="15.2" customHeight="1" thickBot="1" x14ac:dyDescent="0.3">
      <c r="A20" s="27" t="s">
        <v>22</v>
      </c>
      <c r="B20" s="28"/>
      <c r="C20" s="4" t="s">
        <v>23</v>
      </c>
      <c r="D20" s="4">
        <v>58.27</v>
      </c>
      <c r="E20" s="5">
        <v>0</v>
      </c>
      <c r="F20" s="16">
        <f t="shared" si="0"/>
        <v>58.27</v>
      </c>
      <c r="G20" s="16">
        <f t="shared" si="1"/>
        <v>72.837500000000006</v>
      </c>
      <c r="H20" s="16">
        <v>38.119999999999997</v>
      </c>
      <c r="I20" s="17">
        <f t="shared" si="2"/>
        <v>-34.717500000000008</v>
      </c>
    </row>
    <row r="21" spans="1:9" ht="15.2" customHeight="1" thickBot="1" x14ac:dyDescent="0.3">
      <c r="A21" s="27" t="s">
        <v>24</v>
      </c>
      <c r="B21" s="28"/>
      <c r="C21" s="4">
        <v>45.85</v>
      </c>
      <c r="D21" s="4">
        <v>36.68</v>
      </c>
      <c r="E21" s="5">
        <v>0</v>
      </c>
      <c r="F21" s="16">
        <f t="shared" si="0"/>
        <v>36.68</v>
      </c>
      <c r="G21" s="16">
        <f t="shared" si="1"/>
        <v>45.85</v>
      </c>
      <c r="H21" s="16">
        <v>38.119999999999997</v>
      </c>
      <c r="I21" s="17">
        <f t="shared" si="2"/>
        <v>-7.730000000000004</v>
      </c>
    </row>
    <row r="22" spans="1:9" ht="15.2" customHeight="1" thickBot="1" x14ac:dyDescent="0.3">
      <c r="A22" s="27" t="s">
        <v>25</v>
      </c>
      <c r="B22" s="28"/>
      <c r="C22" s="4" t="s">
        <v>26</v>
      </c>
      <c r="D22" s="4">
        <v>43.48</v>
      </c>
      <c r="E22" s="5">
        <v>0</v>
      </c>
      <c r="F22" s="16">
        <f t="shared" si="0"/>
        <v>43.48</v>
      </c>
      <c r="G22" s="16">
        <f t="shared" si="1"/>
        <v>54.349999999999994</v>
      </c>
      <c r="H22" s="16">
        <v>38.119999999999997</v>
      </c>
      <c r="I22" s="17">
        <f t="shared" si="2"/>
        <v>-16.229999999999997</v>
      </c>
    </row>
    <row r="23" spans="1:9" ht="15.2" customHeight="1" thickBot="1" x14ac:dyDescent="0.3">
      <c r="A23" s="27" t="s">
        <v>27</v>
      </c>
      <c r="B23" s="28"/>
      <c r="C23" s="4">
        <v>122.53</v>
      </c>
      <c r="D23" s="4">
        <v>98.02</v>
      </c>
      <c r="E23" s="5">
        <v>0</v>
      </c>
      <c r="F23" s="16">
        <f t="shared" si="0"/>
        <v>98.02</v>
      </c>
      <c r="G23" s="16">
        <f t="shared" si="1"/>
        <v>122.52499999999999</v>
      </c>
      <c r="H23" s="16">
        <v>38.119999999999997</v>
      </c>
      <c r="I23" s="17">
        <f t="shared" si="2"/>
        <v>-84.405000000000001</v>
      </c>
    </row>
    <row r="24" spans="1:9" ht="15.2" customHeight="1" thickBot="1" x14ac:dyDescent="0.3">
      <c r="A24" s="27" t="s">
        <v>42</v>
      </c>
      <c r="B24" s="28"/>
      <c r="C24" s="4">
        <v>57.95</v>
      </c>
      <c r="D24" s="4">
        <v>46.36</v>
      </c>
      <c r="E24" s="5">
        <v>0</v>
      </c>
      <c r="F24" s="16">
        <f t="shared" si="0"/>
        <v>46.36</v>
      </c>
      <c r="G24" s="16">
        <f t="shared" si="1"/>
        <v>57.95</v>
      </c>
      <c r="H24" s="16">
        <v>38.119999999999997</v>
      </c>
      <c r="I24" s="17">
        <f t="shared" si="2"/>
        <v>-19.830000000000005</v>
      </c>
    </row>
    <row r="25" spans="1:9" ht="15.75" customHeight="1" thickBot="1" x14ac:dyDescent="0.3">
      <c r="A25" s="27" t="s">
        <v>43</v>
      </c>
      <c r="B25" s="28"/>
      <c r="C25" s="4">
        <v>94.16</v>
      </c>
      <c r="D25" s="4">
        <v>75.33</v>
      </c>
      <c r="E25" s="5">
        <v>0</v>
      </c>
      <c r="F25" s="16">
        <f t="shared" si="0"/>
        <v>75.33</v>
      </c>
      <c r="G25" s="16">
        <f t="shared" si="1"/>
        <v>94.162499999999994</v>
      </c>
      <c r="H25" s="16">
        <v>38.119999999999997</v>
      </c>
      <c r="I25" s="17">
        <f t="shared" si="2"/>
        <v>-56.042499999999997</v>
      </c>
    </row>
    <row r="26" spans="1:9" ht="15.2" customHeight="1" thickBot="1" x14ac:dyDescent="0.3">
      <c r="A26" s="27" t="s">
        <v>39</v>
      </c>
      <c r="B26" s="28"/>
      <c r="C26" s="4">
        <v>63.85</v>
      </c>
      <c r="D26" s="4">
        <v>51.08</v>
      </c>
      <c r="E26" s="5">
        <v>0</v>
      </c>
      <c r="F26" s="16">
        <f t="shared" ref="F26:F29" si="3">D26*100/(100+E26)</f>
        <v>51.08</v>
      </c>
      <c r="G26" s="16">
        <f t="shared" ref="G26:G29" si="4">IF(D26/1.08&lt;100,F26*1.25,F26*1.16)</f>
        <v>63.849999999999994</v>
      </c>
      <c r="H26" s="16">
        <v>38.119999999999997</v>
      </c>
      <c r="I26" s="17">
        <f t="shared" ref="I26:I29" si="5">H26-G26</f>
        <v>-25.729999999999997</v>
      </c>
    </row>
    <row r="27" spans="1:9" ht="15.2" customHeight="1" thickBot="1" x14ac:dyDescent="0.3">
      <c r="A27" s="27" t="s">
        <v>44</v>
      </c>
      <c r="B27" s="28"/>
      <c r="C27" s="4" t="s">
        <v>37</v>
      </c>
      <c r="D27" s="4">
        <v>36.590000000000003</v>
      </c>
      <c r="E27" s="5">
        <v>0</v>
      </c>
      <c r="F27" s="16">
        <f t="shared" si="3"/>
        <v>36.590000000000003</v>
      </c>
      <c r="G27" s="16">
        <f t="shared" si="4"/>
        <v>45.737500000000004</v>
      </c>
      <c r="H27" s="16">
        <v>38.119999999999997</v>
      </c>
      <c r="I27" s="17">
        <f t="shared" si="5"/>
        <v>-7.6175000000000068</v>
      </c>
    </row>
    <row r="28" spans="1:9" ht="15.2" customHeight="1" thickBot="1" x14ac:dyDescent="0.3">
      <c r="A28" s="27" t="s">
        <v>45</v>
      </c>
      <c r="B28" s="28"/>
      <c r="C28" s="4">
        <v>74.25</v>
      </c>
      <c r="D28" s="4">
        <v>59.4</v>
      </c>
      <c r="E28" s="5">
        <v>0</v>
      </c>
      <c r="F28" s="16">
        <f t="shared" si="3"/>
        <v>59.4</v>
      </c>
      <c r="G28" s="16">
        <f t="shared" si="4"/>
        <v>74.25</v>
      </c>
      <c r="H28" s="16">
        <v>38.119999999999997</v>
      </c>
      <c r="I28" s="17">
        <f t="shared" si="5"/>
        <v>-36.130000000000003</v>
      </c>
    </row>
    <row r="29" spans="1:9" ht="15.2" customHeight="1" thickBot="1" x14ac:dyDescent="0.3">
      <c r="A29" s="27" t="s">
        <v>46</v>
      </c>
      <c r="B29" s="28"/>
      <c r="C29" s="4">
        <v>74.2</v>
      </c>
      <c r="D29" s="4">
        <v>59.36</v>
      </c>
      <c r="E29" s="5">
        <v>0</v>
      </c>
      <c r="F29" s="16">
        <f t="shared" si="3"/>
        <v>59.36</v>
      </c>
      <c r="G29" s="16">
        <f t="shared" si="4"/>
        <v>74.2</v>
      </c>
      <c r="H29" s="16">
        <v>38.119999999999997</v>
      </c>
      <c r="I29" s="17">
        <f t="shared" si="5"/>
        <v>-36.080000000000005</v>
      </c>
    </row>
    <row r="30" spans="1:9" ht="15.2" customHeight="1" thickBot="1" x14ac:dyDescent="0.3">
      <c r="A30" s="27" t="s">
        <v>40</v>
      </c>
      <c r="B30" s="28"/>
      <c r="C30" s="4">
        <v>56.76</v>
      </c>
      <c r="D30" s="4">
        <v>45.41</v>
      </c>
      <c r="E30" s="5">
        <v>0</v>
      </c>
      <c r="F30" s="16">
        <f t="shared" ref="F30:F31" si="6">D30*100/(100+E30)</f>
        <v>45.41</v>
      </c>
      <c r="G30" s="16">
        <f t="shared" ref="G30:G31" si="7">IF(D30/1.08&lt;100,F30*1.25,F30*1.16)</f>
        <v>56.762499999999996</v>
      </c>
      <c r="H30" s="16">
        <v>38.119999999999997</v>
      </c>
      <c r="I30" s="17">
        <f t="shared" ref="I30:I31" si="8">H30-G30</f>
        <v>-18.642499999999998</v>
      </c>
    </row>
    <row r="31" spans="1:9" ht="15" customHeight="1" thickBot="1" x14ac:dyDescent="0.3">
      <c r="A31" s="23" t="s">
        <v>41</v>
      </c>
      <c r="B31" s="24"/>
      <c r="C31" s="7">
        <v>50.58</v>
      </c>
      <c r="D31" s="7">
        <v>40.46</v>
      </c>
      <c r="E31" s="8">
        <v>0</v>
      </c>
      <c r="F31" s="19">
        <f t="shared" si="6"/>
        <v>40.46</v>
      </c>
      <c r="G31" s="19">
        <f t="shared" si="7"/>
        <v>50.575000000000003</v>
      </c>
      <c r="H31" s="19">
        <v>38.119999999999997</v>
      </c>
      <c r="I31" s="20">
        <f t="shared" si="8"/>
        <v>-12.455000000000005</v>
      </c>
    </row>
  </sheetData>
  <sheetProtection algorithmName="SHA-512" hashValue="/aPptXTP3t/0KXpGzQETYHRT75FCr+aReGFanXqn6iGM/W4npuOigzrPA34l35cy2u5bk6jutyMbLSz0m+R/Ig==" saltValue="rHkxXLq0Fd0QjOtvIqxsvw==" spinCount="100000" sheet="1" objects="1" scenarios="1"/>
  <protectedRanges>
    <protectedRange algorithmName="SHA-512" hashValue="0X5jV2B9UnnahUPqjE5yHXqqP+OP3MLbmBfXce7CYhdCew+UtghuIskMwjC6skZN+PVsm7bd++I6YtqUcgpuww==" saltValue="u2Ce2Wx1Rp+P0oSrb7Id5w==" spinCount="100000" sqref="F2:I1048576" name="F"/>
  </protectedRanges>
  <mergeCells count="15">
    <mergeCell ref="A31:B31"/>
    <mergeCell ref="A1:I1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</mergeCells>
  <dataValidations count="2">
    <dataValidation type="whole" allowBlank="1" showInputMessage="1" showErrorMessage="1" sqref="E3:E17">
      <formula1>0</formula1>
      <formula2>10000</formula2>
    </dataValidation>
    <dataValidation type="whole" allowBlank="1" showInputMessage="1" showErrorMessage="1" sqref="E19:E31">
      <formula1>0</formula1>
      <formula2>100000</formula2>
    </dataValidation>
  </dataValidations>
  <pageMargins left="0.23622047244094491" right="0.23622047244094491" top="0.62992125984251968" bottom="0.47244094488188981" header="0.27559055118110237" footer="0.23622047244094491"/>
  <pageSetup paperSize="9" orientation="landscape" r:id="rId1"/>
  <headerFooter>
    <oddFooter>&amp;C&amp;G</oddFooter>
  </headerFooter>
  <ignoredErrors>
    <ignoredError sqref="C20 C22 C6:C15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2" sqref="B2"/>
    </sheetView>
  </sheetViews>
  <sheetFormatPr defaultRowHeight="15" x14ac:dyDescent="0.25"/>
  <sheetData>
    <row r="1" spans="2:2" x14ac:dyDescent="0.25">
      <c r="B1">
        <f>A1*1.09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2022-03-16T13:32:20Z</dcterms:modified>
</cp:coreProperties>
</file>