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830"/>
  </bookViews>
  <sheets>
    <sheet name="Sayfa1" sheetId="1" r:id="rId1"/>
    <sheet name="Sayfa2" sheetId="2" r:id="rId2"/>
    <sheet name="Sayfa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30" i="1" s="1"/>
  <c r="I30" i="1" s="1"/>
  <c r="F24" i="1" l="1"/>
  <c r="G24" i="1" s="1"/>
  <c r="I24" i="1" s="1"/>
  <c r="I34" i="1"/>
  <c r="F19" i="1" l="1"/>
  <c r="G19" i="1" s="1"/>
  <c r="I19" i="1" s="1"/>
  <c r="F20" i="1"/>
  <c r="G20" i="1" s="1"/>
  <c r="I20" i="1" s="1"/>
  <c r="F21" i="1"/>
  <c r="G21" i="1" s="1"/>
  <c r="I21" i="1" s="1"/>
  <c r="F22" i="1"/>
  <c r="G22" i="1" s="1"/>
  <c r="I22" i="1" s="1"/>
  <c r="F23" i="1"/>
  <c r="G23" i="1" s="1"/>
  <c r="I23" i="1" s="1"/>
  <c r="F6" i="1"/>
  <c r="G6" i="1" s="1"/>
  <c r="F32" i="1"/>
  <c r="G32" i="1" s="1"/>
  <c r="I32" i="1" s="1"/>
  <c r="F33" i="1"/>
  <c r="G33" i="1" s="1"/>
  <c r="I33" i="1" s="1"/>
  <c r="F27" i="1"/>
  <c r="G27" i="1" s="1"/>
  <c r="I27" i="1" s="1"/>
  <c r="F28" i="1"/>
  <c r="G28" i="1" s="1"/>
  <c r="I28" i="1" s="1"/>
  <c r="F29" i="1"/>
  <c r="G29" i="1" s="1"/>
  <c r="I29" i="1" s="1"/>
  <c r="F31" i="1"/>
  <c r="G31" i="1" s="1"/>
  <c r="I31" i="1" s="1"/>
  <c r="F26" i="1"/>
  <c r="G26" i="1" s="1"/>
  <c r="I26" i="1" s="1"/>
  <c r="F25" i="1"/>
  <c r="G25" i="1" s="1"/>
  <c r="I25" i="1" s="1"/>
  <c r="B1" i="2"/>
  <c r="F4" i="1"/>
  <c r="G4" i="1" s="1"/>
  <c r="F5" i="1"/>
  <c r="G5" i="1" s="1"/>
  <c r="F7" i="1"/>
  <c r="G7" i="1" s="1"/>
  <c r="F8" i="1"/>
  <c r="G8" i="1" s="1"/>
  <c r="I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I17" i="1" s="1"/>
  <c r="F3" i="1" l="1"/>
  <c r="I4" i="1"/>
  <c r="I5" i="1"/>
  <c r="I6" i="1"/>
  <c r="I7" i="1"/>
  <c r="I10" i="1"/>
  <c r="I11" i="1"/>
  <c r="I15" i="1"/>
  <c r="I16" i="1"/>
  <c r="I9" i="1"/>
  <c r="I12" i="1"/>
  <c r="I13" i="1"/>
  <c r="I14" i="1"/>
  <c r="G3" i="1" l="1"/>
  <c r="I3" i="1" s="1"/>
</calcChain>
</file>

<file path=xl/sharedStrings.xml><?xml version="1.0" encoding="utf-8"?>
<sst xmlns="http://schemas.openxmlformats.org/spreadsheetml/2006/main" count="56" uniqueCount="49">
  <si>
    <t>ÜRÜN ADI</t>
  </si>
  <si>
    <t>TAVSİYE EDİLEN SATIŞ FİYATI (TL)</t>
  </si>
  <si>
    <t>ACCU CHECK ACTİVE</t>
  </si>
  <si>
    <t>ACCU CHECK PERFORMA</t>
  </si>
  <si>
    <t>CONTOUR PLUS</t>
  </si>
  <si>
    <t>CONTOUR TS</t>
  </si>
  <si>
    <t>70,00</t>
  </si>
  <si>
    <t>LIFECHECK SILVER</t>
  </si>
  <si>
    <t>LIFECHECK SMART</t>
  </si>
  <si>
    <t>VIVACHECK</t>
  </si>
  <si>
    <t>İNSÜLİN İĞNE UCU</t>
  </si>
  <si>
    <t>BD MICROFINE (TÜM FORMLARI)</t>
  </si>
  <si>
    <t>EB FINE (TÜM FORMLARI)</t>
  </si>
  <si>
    <t>76,98</t>
  </si>
  <si>
    <t>INSTAR (TÜM FORMLARI)</t>
  </si>
  <si>
    <t>LIFECHECK (TÜM FORMLARI)</t>
  </si>
  <si>
    <t>54,35</t>
  </si>
  <si>
    <t>KAMU ÖDENEN</t>
  </si>
  <si>
    <t>OPTIMA</t>
  </si>
  <si>
    <t xml:space="preserve">ACCU CHECK INSTANT </t>
  </si>
  <si>
    <t>RINA CHECK</t>
  </si>
  <si>
    <t>4719874210021 </t>
  </si>
  <si>
    <t>DEPO SATIŞ FİYATI</t>
  </si>
  <si>
    <t>4015630066933 </t>
  </si>
  <si>
    <t>129.62</t>
  </si>
  <si>
    <t>ALINAN MF(100+)</t>
  </si>
  <si>
    <t>STRİP</t>
  </si>
  <si>
    <t>ALVITA (TÜM FORMLARI)</t>
  </si>
  <si>
    <t>SOLOFINE (TUM FORMLARI)</t>
  </si>
  <si>
    <t>ZEROFINE (TUM FORMLARI)</t>
  </si>
  <si>
    <t>DEVITA FINE (TÜM FORMLARI)</t>
  </si>
  <si>
    <t>AYSET FINE (TÜM FORMLARI)</t>
  </si>
  <si>
    <t>SFINE (TÜM FORMLARI)</t>
  </si>
  <si>
    <t>IME FINE (TÜM FORMLARI)</t>
  </si>
  <si>
    <t>SMARTFINE (TÜM FORMLARI)</t>
  </si>
  <si>
    <t>MF Lİ MALİYET ÜZERİNDEN SATIŞ FİYATI</t>
  </si>
  <si>
    <t>OLUŞAN KAR/ZARAR</t>
  </si>
  <si>
    <t>MF DAHİL MALİYET</t>
  </si>
  <si>
    <t xml:space="preserve">***MF üzerinden maliyet hesabını yaparak %25 kar ile satış fiyatınızı ve kamu öndenene göre oluşan kar zarar durumunu hesaplamanıza yardımcı olur </t>
  </si>
  <si>
    <t xml:space="preserve">GLUCO DR </t>
  </si>
  <si>
    <t xml:space="preserve">IME DC </t>
  </si>
  <si>
    <t xml:space="preserve">ON CALL </t>
  </si>
  <si>
    <t>**FORA</t>
  </si>
  <si>
    <t>**EB SENSOR</t>
  </si>
  <si>
    <t xml:space="preserve">GÜNCELLEME </t>
  </si>
  <si>
    <t>NOVOFINE 4-8 mm</t>
  </si>
  <si>
    <t>NOVOFINE 6 mm</t>
  </si>
  <si>
    <t xml:space="preserve">ECZACI BİLGİ PAYLAŞIM PLATFORMU </t>
  </si>
  <si>
    <t>FINETECH (TÜM FORMLARI)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</si>
</sst>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#,##0.00\ &quot;₺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575B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/>
      <diagonal/>
    </border>
  </borders>
  <cellStyleXfs count="6">
    <xf numFmtId="0" fontId="0" fillId="0" borderId="0"/>
    <xf numFmtId="0" fontId="5" fillId="0" borderId="1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2" fontId="3" fillId="4" borderId="1" xfId="4" applyNumberFormat="1" applyBorder="1" applyAlignment="1" applyProtection="1">
      <alignment horizontal="center" vertical="center" wrapText="1"/>
      <protection locked="0"/>
    </xf>
    <xf numFmtId="0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Protection="1">
      <protection locked="0"/>
    </xf>
    <xf numFmtId="0" fontId="3" fillId="2" borderId="7" xfId="2" applyBorder="1" applyAlignment="1" applyProtection="1">
      <alignment horizontal="center" vertical="center" wrapText="1"/>
      <protection locked="0"/>
    </xf>
    <xf numFmtId="0" fontId="4" fillId="2" borderId="7" xfId="2" applyFont="1" applyBorder="1" applyAlignment="1" applyProtection="1">
      <alignment horizontal="center" vertical="center" wrapText="1"/>
      <protection locked="0"/>
    </xf>
    <xf numFmtId="0" fontId="2" fillId="2" borderId="7" xfId="2" applyFont="1" applyBorder="1" applyAlignment="1" applyProtection="1">
      <alignment horizontal="center" vertical="center" wrapText="1"/>
    </xf>
    <xf numFmtId="0" fontId="3" fillId="2" borderId="7" xfId="2" applyBorder="1" applyAlignment="1" applyProtection="1">
      <alignment horizontal="center" vertical="center" wrapText="1"/>
    </xf>
    <xf numFmtId="0" fontId="4" fillId="3" borderId="8" xfId="3" applyFont="1" applyBorder="1" applyAlignment="1" applyProtection="1">
      <alignment horizontal="center" vertical="center" wrapText="1"/>
    </xf>
    <xf numFmtId="2" fontId="3" fillId="4" borderId="1" xfId="4" applyNumberFormat="1" applyBorder="1" applyAlignment="1" applyProtection="1">
      <alignment horizontal="center" vertical="center" wrapText="1"/>
    </xf>
    <xf numFmtId="165" fontId="4" fillId="3" borderId="3" xfId="3" applyNumberFormat="1" applyFont="1" applyBorder="1" applyAlignment="1" applyProtection="1">
      <alignment horizontal="center" vertical="center" wrapText="1"/>
    </xf>
    <xf numFmtId="165" fontId="4" fillId="3" borderId="5" xfId="3" applyNumberFormat="1" applyFont="1" applyBorder="1" applyAlignment="1" applyProtection="1">
      <alignment horizontal="center" vertical="center" wrapText="1"/>
    </xf>
    <xf numFmtId="2" fontId="3" fillId="4" borderId="0" xfId="4" applyNumberFormat="1" applyBorder="1" applyAlignment="1" applyProtection="1">
      <alignment horizontal="center" vertical="center" wrapText="1"/>
    </xf>
    <xf numFmtId="0" fontId="3" fillId="2" borderId="7" xfId="2" applyBorder="1" applyAlignment="1" applyProtection="1">
      <alignment vertical="center" wrapText="1"/>
    </xf>
    <xf numFmtId="0" fontId="3" fillId="4" borderId="1" xfId="4" applyNumberFormat="1" applyBorder="1" applyAlignment="1" applyProtection="1">
      <alignment horizontal="center" vertical="center" wrapText="1"/>
    </xf>
    <xf numFmtId="0" fontId="0" fillId="0" borderId="0" xfId="0" applyProtection="1"/>
    <xf numFmtId="2" fontId="3" fillId="4" borderId="0" xfId="4" applyNumberFormat="1" applyBorder="1" applyAlignment="1" applyProtection="1">
      <alignment horizontal="center" vertical="center" wrapText="1"/>
      <protection locked="0"/>
    </xf>
    <xf numFmtId="0" fontId="5" fillId="6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2" applyBorder="1" applyAlignment="1" applyProtection="1">
      <alignment horizontal="center" vertical="center" wrapText="1"/>
    </xf>
    <xf numFmtId="0" fontId="4" fillId="2" borderId="7" xfId="2" applyFont="1" applyBorder="1" applyAlignment="1" applyProtection="1">
      <alignment horizontal="center" vertical="center" wrapText="1"/>
    </xf>
    <xf numFmtId="164" fontId="3" fillId="5" borderId="2" xfId="5" applyNumberFormat="1" applyBorder="1" applyAlignment="1" applyProtection="1">
      <alignment horizontal="left" vertical="center" wrapText="1"/>
    </xf>
    <xf numFmtId="0" fontId="4" fillId="5" borderId="1" xfId="5" applyFont="1" applyBorder="1" applyAlignment="1" applyProtection="1">
      <alignment vertical="center" wrapText="1"/>
    </xf>
    <xf numFmtId="164" fontId="1" fillId="5" borderId="2" xfId="5" applyNumberFormat="1" applyFont="1" applyBorder="1" applyAlignment="1" applyProtection="1">
      <alignment horizontal="left" vertical="center" wrapText="1"/>
    </xf>
    <xf numFmtId="14" fontId="5" fillId="8" borderId="11" xfId="1" applyNumberFormat="1" applyFill="1" applyBorder="1" applyAlignment="1" applyProtection="1"/>
    <xf numFmtId="0" fontId="4" fillId="5" borderId="9" xfId="5" applyFont="1" applyBorder="1" applyAlignment="1" applyProtection="1">
      <alignment horizontal="left" vertical="center" wrapText="1"/>
    </xf>
    <xf numFmtId="0" fontId="4" fillId="5" borderId="10" xfId="5" applyFont="1" applyBorder="1" applyAlignment="1" applyProtection="1">
      <alignment horizontal="left" vertical="center" wrapText="1"/>
    </xf>
    <xf numFmtId="0" fontId="7" fillId="8" borderId="11" xfId="1" applyFont="1" applyFill="1" applyBorder="1" applyAlignment="1" applyProtection="1">
      <alignment horizontal="center"/>
    </xf>
    <xf numFmtId="0" fontId="5" fillId="8" borderId="11" xfId="1" applyFill="1" applyBorder="1" applyAlignment="1" applyProtection="1">
      <alignment horizontal="center"/>
    </xf>
    <xf numFmtId="0" fontId="4" fillId="5" borderId="12" xfId="5" applyFont="1" applyBorder="1" applyAlignment="1" applyProtection="1">
      <alignment horizontal="left" vertical="center" wrapText="1"/>
    </xf>
    <xf numFmtId="0" fontId="4" fillId="5" borderId="13" xfId="5" applyFont="1" applyBorder="1" applyAlignment="1" applyProtection="1">
      <alignment horizontal="left" vertical="center" wrapText="1"/>
    </xf>
    <xf numFmtId="0" fontId="6" fillId="7" borderId="4" xfId="1" applyFont="1" applyFill="1" applyBorder="1" applyAlignment="1" applyProtection="1">
      <alignment horizontal="left"/>
    </xf>
    <xf numFmtId="0" fontId="5" fillId="7" borderId="4" xfId="1" applyFill="1" applyBorder="1" applyAlignment="1" applyProtection="1">
      <alignment horizontal="left"/>
    </xf>
    <xf numFmtId="0" fontId="3" fillId="2" borderId="9" xfId="2" applyFont="1" applyBorder="1" applyAlignment="1" applyProtection="1">
      <alignment horizontal="center" vertical="center" wrapText="1"/>
    </xf>
    <xf numFmtId="0" fontId="3" fillId="2" borderId="10" xfId="2" applyFont="1" applyBorder="1" applyAlignment="1" applyProtection="1">
      <alignment horizontal="center" vertical="center" wrapText="1"/>
    </xf>
  </cellXfs>
  <cellStyles count="6">
    <cellStyle name="%20 - Vurgu2" xfId="3" builtinId="34"/>
    <cellStyle name="%20 - Vurgu3" xfId="4" builtinId="38"/>
    <cellStyle name="%20 - Vurgu6" xfId="5" builtinId="50"/>
    <cellStyle name="%60 - Vurgu1" xfId="2" builtinId="32"/>
    <cellStyle name="Başlık 3" xfId="1" builtinId="18"/>
    <cellStyle name="Normal" xfId="0" builtinId="0"/>
  </cellStyles>
  <dxfs count="0"/>
  <tableStyles count="0" defaultTableStyle="TableStyleMedium2" defaultPivotStyle="PivotStyleLight16"/>
  <colors>
    <mruColors>
      <color rgb="FFFF575B"/>
      <color rgb="FFEE4726"/>
      <color rgb="FFF38069"/>
      <color rgb="FFEA0006"/>
      <color rgb="FFDA0005"/>
      <color rgb="FFE60005"/>
      <color rgb="FFFFCDCE"/>
      <color rgb="FFB40004"/>
      <color rgb="FF8600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3" zoomScale="90" zoomScaleNormal="90" workbookViewId="0">
      <selection activeCell="A25" sqref="A25:B25"/>
    </sheetView>
  </sheetViews>
  <sheetFormatPr defaultColWidth="16.28515625" defaultRowHeight="15.75" thickBottom="1" x14ac:dyDescent="0.3"/>
  <cols>
    <col min="1" max="1" width="16" style="4" customWidth="1"/>
    <col min="2" max="2" width="25" style="4" customWidth="1"/>
    <col min="3" max="3" width="15.7109375" style="4" bestFit="1" customWidth="1"/>
    <col min="4" max="4" width="11.140625" style="4" bestFit="1" customWidth="1"/>
    <col min="5" max="5" width="9.28515625" style="4" bestFit="1" customWidth="1"/>
    <col min="6" max="6" width="10.85546875" style="4" customWidth="1"/>
    <col min="7" max="7" width="22.7109375" style="4" customWidth="1"/>
    <col min="8" max="8" width="9.7109375" style="4" customWidth="1"/>
    <col min="9" max="9" width="14.85546875" style="4" bestFit="1" customWidth="1"/>
    <col min="10" max="16384" width="16.28515625" style="1"/>
  </cols>
  <sheetData>
    <row r="1" spans="1:11" thickBot="1" x14ac:dyDescent="0.3">
      <c r="A1" s="31" t="s">
        <v>38</v>
      </c>
      <c r="B1" s="32"/>
      <c r="C1" s="32"/>
      <c r="D1" s="32"/>
      <c r="E1" s="32"/>
      <c r="F1" s="32"/>
      <c r="G1" s="32"/>
      <c r="H1" s="32"/>
      <c r="I1" s="32"/>
    </row>
    <row r="2" spans="1:11" ht="30" customHeight="1" x14ac:dyDescent="0.25">
      <c r="A2" s="19" t="s">
        <v>26</v>
      </c>
      <c r="B2" s="8" t="s">
        <v>0</v>
      </c>
      <c r="C2" s="14" t="s">
        <v>1</v>
      </c>
      <c r="D2" s="8" t="s">
        <v>22</v>
      </c>
      <c r="E2" s="20" t="s">
        <v>25</v>
      </c>
      <c r="F2" s="7" t="s">
        <v>37</v>
      </c>
      <c r="G2" s="7" t="s">
        <v>35</v>
      </c>
      <c r="H2" s="8" t="s">
        <v>17</v>
      </c>
      <c r="I2" s="9" t="s">
        <v>36</v>
      </c>
    </row>
    <row r="3" spans="1:11" ht="15.2" customHeight="1" thickBot="1" x14ac:dyDescent="0.3">
      <c r="A3" s="21">
        <v>4015630064090</v>
      </c>
      <c r="B3" s="22" t="s">
        <v>2</v>
      </c>
      <c r="C3" s="10">
        <v>123.85</v>
      </c>
      <c r="D3" s="2">
        <v>103.21</v>
      </c>
      <c r="E3" s="3">
        <v>0</v>
      </c>
      <c r="F3" s="10">
        <f>D3*100/(100+E3)</f>
        <v>103.21</v>
      </c>
      <c r="G3" s="10">
        <f>IF(D3/1.08&lt;100,F3*1.25,F3*1.16)</f>
        <v>129.01249999999999</v>
      </c>
      <c r="H3" s="10">
        <v>39.96</v>
      </c>
      <c r="I3" s="11">
        <f>H3-G3</f>
        <v>-89.052499999999981</v>
      </c>
    </row>
    <row r="4" spans="1:11" ht="15.2" customHeight="1" thickBot="1" x14ac:dyDescent="0.3">
      <c r="A4" s="23" t="s">
        <v>23</v>
      </c>
      <c r="B4" s="22" t="s">
        <v>19</v>
      </c>
      <c r="C4" s="10" t="s">
        <v>24</v>
      </c>
      <c r="D4" s="2">
        <v>108.02</v>
      </c>
      <c r="E4" s="3">
        <v>0</v>
      </c>
      <c r="F4" s="10">
        <f t="shared" ref="F4:F26" si="0">D4*100/(100+E4)</f>
        <v>108.02</v>
      </c>
      <c r="G4" s="10">
        <f t="shared" ref="G4:G26" si="1">IF(D4/1.08&lt;100,F4*1.25,F4*1.16)</f>
        <v>125.30319999999999</v>
      </c>
      <c r="H4" s="10">
        <v>39.96</v>
      </c>
      <c r="I4" s="11">
        <f t="shared" ref="I4:I26" si="2">H4-G4</f>
        <v>-85.343199999999996</v>
      </c>
    </row>
    <row r="5" spans="1:11" ht="15.2" customHeight="1" thickBot="1" x14ac:dyDescent="0.3">
      <c r="A5" s="21">
        <v>4015630982141</v>
      </c>
      <c r="B5" s="22" t="s">
        <v>3</v>
      </c>
      <c r="C5" s="15">
        <v>129.62</v>
      </c>
      <c r="D5" s="2">
        <v>108.02</v>
      </c>
      <c r="E5" s="3">
        <v>0</v>
      </c>
      <c r="F5" s="10">
        <f t="shared" si="0"/>
        <v>108.02</v>
      </c>
      <c r="G5" s="10">
        <f t="shared" si="1"/>
        <v>125.30319999999999</v>
      </c>
      <c r="H5" s="10">
        <v>39.96</v>
      </c>
      <c r="I5" s="11">
        <f t="shared" si="2"/>
        <v>-85.343199999999996</v>
      </c>
    </row>
    <row r="6" spans="1:11" ht="15.2" customHeight="1" thickBot="1" x14ac:dyDescent="0.3">
      <c r="A6" s="21">
        <v>5016003763205</v>
      </c>
      <c r="B6" s="22" t="s">
        <v>4</v>
      </c>
      <c r="C6" s="10">
        <v>96.66</v>
      </c>
      <c r="D6" s="2">
        <v>82.62</v>
      </c>
      <c r="E6" s="3">
        <v>0</v>
      </c>
      <c r="F6" s="10">
        <f t="shared" si="0"/>
        <v>82.62</v>
      </c>
      <c r="G6" s="10">
        <f t="shared" si="1"/>
        <v>103.27500000000001</v>
      </c>
      <c r="H6" s="10">
        <v>39.96</v>
      </c>
      <c r="I6" s="11">
        <f t="shared" si="2"/>
        <v>-63.315000000000005</v>
      </c>
    </row>
    <row r="7" spans="1:11" ht="15.2" customHeight="1" thickBot="1" x14ac:dyDescent="0.3">
      <c r="A7" s="21">
        <v>5016003182709</v>
      </c>
      <c r="B7" s="22" t="s">
        <v>5</v>
      </c>
      <c r="C7" s="10">
        <v>105.63</v>
      </c>
      <c r="D7" s="2">
        <v>90.28</v>
      </c>
      <c r="E7" s="3">
        <v>0</v>
      </c>
      <c r="F7" s="10">
        <f t="shared" si="0"/>
        <v>90.28</v>
      </c>
      <c r="G7" s="10">
        <f t="shared" si="1"/>
        <v>112.85</v>
      </c>
      <c r="H7" s="10">
        <v>39.96</v>
      </c>
      <c r="I7" s="11">
        <f t="shared" si="2"/>
        <v>-72.889999999999986</v>
      </c>
    </row>
    <row r="8" spans="1:11" ht="15.2" customHeight="1" thickBot="1" x14ac:dyDescent="0.3">
      <c r="A8" s="21">
        <v>4712558769020</v>
      </c>
      <c r="B8" s="22" t="s">
        <v>43</v>
      </c>
      <c r="C8" s="10">
        <v>112.45</v>
      </c>
      <c r="D8" s="2">
        <v>89.96</v>
      </c>
      <c r="E8" s="3">
        <v>0</v>
      </c>
      <c r="F8" s="10">
        <f t="shared" si="0"/>
        <v>89.96</v>
      </c>
      <c r="G8" s="10">
        <f t="shared" si="1"/>
        <v>112.44999999999999</v>
      </c>
      <c r="H8" s="10">
        <v>39.96</v>
      </c>
      <c r="I8" s="11">
        <f t="shared" si="2"/>
        <v>-72.489999999999981</v>
      </c>
    </row>
    <row r="9" spans="1:11" ht="15.2" customHeight="1" thickBot="1" x14ac:dyDescent="0.3">
      <c r="A9" s="21">
        <v>7640143650101</v>
      </c>
      <c r="B9" s="22" t="s">
        <v>42</v>
      </c>
      <c r="C9" s="10">
        <v>110.16</v>
      </c>
      <c r="D9" s="2">
        <v>91.8</v>
      </c>
      <c r="E9" s="3">
        <v>0</v>
      </c>
      <c r="F9" s="10">
        <f t="shared" si="0"/>
        <v>91.8</v>
      </c>
      <c r="G9" s="10">
        <f t="shared" si="1"/>
        <v>114.75</v>
      </c>
      <c r="H9" s="10">
        <v>39.96</v>
      </c>
      <c r="I9" s="11">
        <f t="shared" si="2"/>
        <v>-74.789999999999992</v>
      </c>
    </row>
    <row r="10" spans="1:11" ht="15.2" customHeight="1" thickBot="1" x14ac:dyDescent="0.3">
      <c r="A10" s="21">
        <v>8806128322015</v>
      </c>
      <c r="B10" s="22" t="s">
        <v>39</v>
      </c>
      <c r="C10" s="10">
        <v>90.41</v>
      </c>
      <c r="D10" s="2">
        <v>75.34</v>
      </c>
      <c r="E10" s="3">
        <v>0</v>
      </c>
      <c r="F10" s="10">
        <f t="shared" si="0"/>
        <v>75.34</v>
      </c>
      <c r="G10" s="10">
        <f t="shared" si="1"/>
        <v>94.175000000000011</v>
      </c>
      <c r="H10" s="10">
        <v>39.96</v>
      </c>
      <c r="I10" s="11">
        <f t="shared" si="2"/>
        <v>-54.215000000000011</v>
      </c>
    </row>
    <row r="11" spans="1:11" ht="15.2" customHeight="1" thickBot="1" x14ac:dyDescent="0.3">
      <c r="A11" s="21">
        <v>4260155930027</v>
      </c>
      <c r="B11" s="22" t="s">
        <v>40</v>
      </c>
      <c r="C11" s="10" t="s">
        <v>6</v>
      </c>
      <c r="D11" s="2">
        <v>55.07</v>
      </c>
      <c r="E11" s="3">
        <v>0</v>
      </c>
      <c r="F11" s="10">
        <f t="shared" si="0"/>
        <v>55.07</v>
      </c>
      <c r="G11" s="10">
        <f t="shared" si="1"/>
        <v>68.837500000000006</v>
      </c>
      <c r="H11" s="10">
        <v>39.96</v>
      </c>
      <c r="I11" s="11">
        <f t="shared" si="2"/>
        <v>-28.877500000000005</v>
      </c>
    </row>
    <row r="12" spans="1:11" ht="15.2" customHeight="1" thickBot="1" x14ac:dyDescent="0.3">
      <c r="A12" s="21">
        <v>6936268401997</v>
      </c>
      <c r="B12" s="22" t="s">
        <v>7</v>
      </c>
      <c r="C12" s="10">
        <v>57</v>
      </c>
      <c r="D12" s="2">
        <v>49.35</v>
      </c>
      <c r="E12" s="3">
        <v>0</v>
      </c>
      <c r="F12" s="10">
        <f t="shared" si="0"/>
        <v>49.35</v>
      </c>
      <c r="G12" s="10">
        <f t="shared" si="1"/>
        <v>61.6875</v>
      </c>
      <c r="H12" s="10">
        <v>39.96</v>
      </c>
      <c r="I12" s="11">
        <f t="shared" si="2"/>
        <v>-21.727499999999999</v>
      </c>
    </row>
    <row r="13" spans="1:11" ht="15.2" customHeight="1" thickBot="1" x14ac:dyDescent="0.3">
      <c r="A13" s="21">
        <v>4717095033139</v>
      </c>
      <c r="B13" s="22" t="s">
        <v>8</v>
      </c>
      <c r="C13" s="10">
        <v>57.5</v>
      </c>
      <c r="D13" s="2">
        <v>50.19</v>
      </c>
      <c r="E13" s="3">
        <v>0</v>
      </c>
      <c r="F13" s="10">
        <f t="shared" si="0"/>
        <v>50.19</v>
      </c>
      <c r="G13" s="10">
        <f t="shared" si="1"/>
        <v>62.737499999999997</v>
      </c>
      <c r="H13" s="10">
        <v>39.96</v>
      </c>
      <c r="I13" s="11">
        <f t="shared" si="2"/>
        <v>-22.777499999999996</v>
      </c>
      <c r="K13" s="16"/>
    </row>
    <row r="14" spans="1:11" ht="15.2" customHeight="1" thickBot="1" x14ac:dyDescent="0.3">
      <c r="A14" s="21">
        <v>682607535217</v>
      </c>
      <c r="B14" s="22" t="s">
        <v>41</v>
      </c>
      <c r="C14" s="10">
        <v>57.38</v>
      </c>
      <c r="D14" s="2">
        <v>45.91</v>
      </c>
      <c r="E14" s="3">
        <v>0</v>
      </c>
      <c r="F14" s="10">
        <f t="shared" si="0"/>
        <v>45.91</v>
      </c>
      <c r="G14" s="10">
        <f t="shared" si="1"/>
        <v>57.387499999999996</v>
      </c>
      <c r="H14" s="10">
        <v>39.96</v>
      </c>
      <c r="I14" s="11">
        <f t="shared" si="2"/>
        <v>-17.427499999999995</v>
      </c>
    </row>
    <row r="15" spans="1:11" ht="15.2" customHeight="1" thickBot="1" x14ac:dyDescent="0.3">
      <c r="A15" s="21">
        <v>858745005190</v>
      </c>
      <c r="B15" s="22" t="s">
        <v>9</v>
      </c>
      <c r="C15" s="10">
        <v>55.91</v>
      </c>
      <c r="D15" s="2">
        <v>44.73</v>
      </c>
      <c r="E15" s="3">
        <v>0</v>
      </c>
      <c r="F15" s="10">
        <f t="shared" si="0"/>
        <v>44.73</v>
      </c>
      <c r="G15" s="10">
        <f t="shared" si="1"/>
        <v>55.912499999999994</v>
      </c>
      <c r="H15" s="10">
        <v>39.96</v>
      </c>
      <c r="I15" s="11">
        <f t="shared" si="2"/>
        <v>-15.952499999999993</v>
      </c>
    </row>
    <row r="16" spans="1:11" ht="15.2" customHeight="1" thickBot="1" x14ac:dyDescent="0.3">
      <c r="A16" s="23" t="s">
        <v>21</v>
      </c>
      <c r="B16" s="22" t="s">
        <v>20</v>
      </c>
      <c r="C16" s="10">
        <v>94.6</v>
      </c>
      <c r="D16" s="2">
        <v>78.849999999999994</v>
      </c>
      <c r="E16" s="3">
        <v>0</v>
      </c>
      <c r="F16" s="10">
        <f t="shared" si="0"/>
        <v>78.849999999999994</v>
      </c>
      <c r="G16" s="10">
        <f t="shared" si="1"/>
        <v>98.5625</v>
      </c>
      <c r="H16" s="10">
        <v>39.96</v>
      </c>
      <c r="I16" s="11">
        <f t="shared" si="2"/>
        <v>-58.602499999999999</v>
      </c>
    </row>
    <row r="17" spans="1:9" thickBot="1" x14ac:dyDescent="0.3">
      <c r="A17" s="21">
        <v>4712803560471</v>
      </c>
      <c r="B17" s="22" t="s">
        <v>18</v>
      </c>
      <c r="C17" s="10">
        <v>63.51</v>
      </c>
      <c r="D17" s="2">
        <v>52.93</v>
      </c>
      <c r="E17" s="3">
        <v>0</v>
      </c>
      <c r="F17" s="10">
        <f t="shared" si="0"/>
        <v>52.93</v>
      </c>
      <c r="G17" s="10">
        <f t="shared" si="1"/>
        <v>66.162499999999994</v>
      </c>
      <c r="H17" s="10">
        <v>39.96</v>
      </c>
      <c r="I17" s="12">
        <f t="shared" si="2"/>
        <v>-26.202499999999993</v>
      </c>
    </row>
    <row r="18" spans="1:9" ht="30" customHeight="1" thickBot="1" x14ac:dyDescent="0.3">
      <c r="A18" s="33" t="s">
        <v>10</v>
      </c>
      <c r="B18" s="34"/>
      <c r="C18" s="14" t="s">
        <v>1</v>
      </c>
      <c r="D18" s="5" t="s">
        <v>22</v>
      </c>
      <c r="E18" s="6" t="s">
        <v>25</v>
      </c>
      <c r="F18" s="7" t="s">
        <v>37</v>
      </c>
      <c r="G18" s="7" t="s">
        <v>35</v>
      </c>
      <c r="H18" s="8" t="s">
        <v>17</v>
      </c>
      <c r="I18" s="9" t="s">
        <v>36</v>
      </c>
    </row>
    <row r="19" spans="1:9" ht="15.2" customHeight="1" thickBot="1" x14ac:dyDescent="0.3">
      <c r="A19" s="25" t="s">
        <v>11</v>
      </c>
      <c r="B19" s="26"/>
      <c r="C19" s="10">
        <v>64.75</v>
      </c>
      <c r="D19" s="2">
        <v>51.8</v>
      </c>
      <c r="E19" s="3">
        <v>0</v>
      </c>
      <c r="F19" s="10">
        <f t="shared" si="0"/>
        <v>51.8</v>
      </c>
      <c r="G19" s="10">
        <f t="shared" si="1"/>
        <v>64.75</v>
      </c>
      <c r="H19" s="10">
        <v>38.119999999999997</v>
      </c>
      <c r="I19" s="11">
        <f t="shared" si="2"/>
        <v>-26.630000000000003</v>
      </c>
    </row>
    <row r="20" spans="1:9" ht="15.2" customHeight="1" thickBot="1" x14ac:dyDescent="0.3">
      <c r="A20" s="25" t="s">
        <v>12</v>
      </c>
      <c r="B20" s="26"/>
      <c r="C20" s="10" t="s">
        <v>13</v>
      </c>
      <c r="D20" s="2">
        <v>42.12</v>
      </c>
      <c r="E20" s="3">
        <v>0</v>
      </c>
      <c r="F20" s="10">
        <f t="shared" si="0"/>
        <v>42.12</v>
      </c>
      <c r="G20" s="10">
        <f t="shared" si="1"/>
        <v>52.65</v>
      </c>
      <c r="H20" s="10">
        <v>38.119999999999997</v>
      </c>
      <c r="I20" s="11">
        <f t="shared" si="2"/>
        <v>-14.530000000000001</v>
      </c>
    </row>
    <row r="21" spans="1:9" ht="15.2" customHeight="1" thickBot="1" x14ac:dyDescent="0.3">
      <c r="A21" s="25" t="s">
        <v>14</v>
      </c>
      <c r="B21" s="26"/>
      <c r="C21" s="10">
        <v>45.85</v>
      </c>
      <c r="D21" s="2">
        <v>36.68</v>
      </c>
      <c r="E21" s="3">
        <v>0</v>
      </c>
      <c r="F21" s="10">
        <f t="shared" si="0"/>
        <v>36.68</v>
      </c>
      <c r="G21" s="10">
        <f t="shared" si="1"/>
        <v>45.85</v>
      </c>
      <c r="H21" s="10">
        <v>38.119999999999997</v>
      </c>
      <c r="I21" s="11">
        <f t="shared" si="2"/>
        <v>-7.730000000000004</v>
      </c>
    </row>
    <row r="22" spans="1:9" ht="15.2" customHeight="1" thickBot="1" x14ac:dyDescent="0.3">
      <c r="A22" s="25" t="s">
        <v>15</v>
      </c>
      <c r="B22" s="26"/>
      <c r="C22" s="10" t="s">
        <v>16</v>
      </c>
      <c r="D22" s="2">
        <v>45.29</v>
      </c>
      <c r="E22" s="3">
        <v>0</v>
      </c>
      <c r="F22" s="10">
        <f t="shared" si="0"/>
        <v>45.29</v>
      </c>
      <c r="G22" s="10">
        <f t="shared" si="1"/>
        <v>56.612499999999997</v>
      </c>
      <c r="H22" s="10">
        <v>38.119999999999997</v>
      </c>
      <c r="I22" s="11">
        <f t="shared" si="2"/>
        <v>-18.4925</v>
      </c>
    </row>
    <row r="23" spans="1:9" ht="15.2" customHeight="1" thickBot="1" x14ac:dyDescent="0.3">
      <c r="A23" s="25" t="s">
        <v>45</v>
      </c>
      <c r="B23" s="26"/>
      <c r="C23" s="10">
        <v>107.08</v>
      </c>
      <c r="D23" s="2">
        <v>97.99</v>
      </c>
      <c r="E23" s="3">
        <v>0</v>
      </c>
      <c r="F23" s="10">
        <f t="shared" si="0"/>
        <v>97.99</v>
      </c>
      <c r="G23" s="10">
        <f t="shared" si="1"/>
        <v>122.4875</v>
      </c>
      <c r="H23" s="10">
        <v>38.119999999999997</v>
      </c>
      <c r="I23" s="11">
        <f t="shared" si="2"/>
        <v>-84.367500000000007</v>
      </c>
    </row>
    <row r="24" spans="1:9" ht="15.2" customHeight="1" thickBot="1" x14ac:dyDescent="0.3">
      <c r="A24" s="25" t="s">
        <v>46</v>
      </c>
      <c r="B24" s="26"/>
      <c r="C24" s="10">
        <v>154.19999999999999</v>
      </c>
      <c r="D24" s="2">
        <v>141.15</v>
      </c>
      <c r="E24" s="3">
        <v>0</v>
      </c>
      <c r="F24" s="10">
        <f t="shared" ref="F24" si="3">D24*100/(100+E24)</f>
        <v>141.15</v>
      </c>
      <c r="G24" s="10">
        <f t="shared" ref="G24" si="4">IF(D24/1.08&lt;100,F24*1.25,F24*1.16)</f>
        <v>163.73400000000001</v>
      </c>
      <c r="H24" s="10">
        <v>39.119999999999997</v>
      </c>
      <c r="I24" s="11">
        <f t="shared" ref="I24" si="5">H24-G24</f>
        <v>-124.614</v>
      </c>
    </row>
    <row r="25" spans="1:9" ht="15.2" customHeight="1" thickBot="1" x14ac:dyDescent="0.3">
      <c r="A25" s="25" t="s">
        <v>30</v>
      </c>
      <c r="B25" s="26"/>
      <c r="C25" s="10">
        <v>95.65</v>
      </c>
      <c r="D25" s="2">
        <v>76.52</v>
      </c>
      <c r="E25" s="3">
        <v>0</v>
      </c>
      <c r="F25" s="10">
        <f t="shared" si="0"/>
        <v>76.52</v>
      </c>
      <c r="G25" s="10">
        <f t="shared" si="1"/>
        <v>95.649999999999991</v>
      </c>
      <c r="H25" s="10">
        <v>38.119999999999997</v>
      </c>
      <c r="I25" s="11">
        <f t="shared" si="2"/>
        <v>-57.529999999999994</v>
      </c>
    </row>
    <row r="26" spans="1:9" ht="15.75" customHeight="1" thickBot="1" x14ac:dyDescent="0.3">
      <c r="A26" s="25" t="s">
        <v>31</v>
      </c>
      <c r="B26" s="26"/>
      <c r="C26" s="10">
        <v>94.18</v>
      </c>
      <c r="D26" s="2">
        <v>78.48</v>
      </c>
      <c r="E26" s="3">
        <v>0</v>
      </c>
      <c r="F26" s="10">
        <f t="shared" si="0"/>
        <v>78.48</v>
      </c>
      <c r="G26" s="10">
        <f t="shared" si="1"/>
        <v>98.100000000000009</v>
      </c>
      <c r="H26" s="10">
        <v>38.119999999999997</v>
      </c>
      <c r="I26" s="11">
        <f t="shared" si="2"/>
        <v>-59.980000000000011</v>
      </c>
    </row>
    <row r="27" spans="1:9" ht="15.2" customHeight="1" thickBot="1" x14ac:dyDescent="0.3">
      <c r="A27" s="25" t="s">
        <v>27</v>
      </c>
      <c r="B27" s="26"/>
      <c r="C27" s="10">
        <v>94.23</v>
      </c>
      <c r="D27" s="2">
        <v>75.38</v>
      </c>
      <c r="E27" s="3">
        <v>0</v>
      </c>
      <c r="F27" s="10">
        <f t="shared" ref="F27:F31" si="6">D27*100/(100+E27)</f>
        <v>75.38</v>
      </c>
      <c r="G27" s="10">
        <f t="shared" ref="G27:G31" si="7">IF(D27/1.08&lt;100,F27*1.25,F27*1.16)</f>
        <v>94.224999999999994</v>
      </c>
      <c r="H27" s="10">
        <v>38.119999999999997</v>
      </c>
      <c r="I27" s="11">
        <f t="shared" ref="I27:I31" si="8">H27-G27</f>
        <v>-56.104999999999997</v>
      </c>
    </row>
    <row r="28" spans="1:9" ht="15.2" customHeight="1" thickBot="1" x14ac:dyDescent="0.3">
      <c r="A28" s="25" t="s">
        <v>32</v>
      </c>
      <c r="B28" s="26"/>
      <c r="C28" s="10">
        <v>43.91</v>
      </c>
      <c r="D28" s="2">
        <v>36.590000000000003</v>
      </c>
      <c r="E28" s="3">
        <v>0</v>
      </c>
      <c r="F28" s="10">
        <f t="shared" si="6"/>
        <v>36.590000000000003</v>
      </c>
      <c r="G28" s="10">
        <f t="shared" si="7"/>
        <v>45.737500000000004</v>
      </c>
      <c r="H28" s="10">
        <v>38.119999999999997</v>
      </c>
      <c r="I28" s="11">
        <f t="shared" si="8"/>
        <v>-7.6175000000000068</v>
      </c>
    </row>
    <row r="29" spans="1:9" ht="15.2" customHeight="1" thickBot="1" x14ac:dyDescent="0.3">
      <c r="A29" s="25" t="s">
        <v>33</v>
      </c>
      <c r="B29" s="26"/>
      <c r="C29" s="10">
        <v>71.28</v>
      </c>
      <c r="D29" s="2">
        <v>59.4</v>
      </c>
      <c r="E29" s="3">
        <v>0</v>
      </c>
      <c r="F29" s="10">
        <f t="shared" si="6"/>
        <v>59.4</v>
      </c>
      <c r="G29" s="10">
        <f t="shared" si="7"/>
        <v>74.25</v>
      </c>
      <c r="H29" s="10">
        <v>38.119999999999997</v>
      </c>
      <c r="I29" s="11">
        <f t="shared" si="8"/>
        <v>-36.130000000000003</v>
      </c>
    </row>
    <row r="30" spans="1:9" ht="15.2" customHeight="1" thickBot="1" x14ac:dyDescent="0.3">
      <c r="A30" s="25" t="s">
        <v>48</v>
      </c>
      <c r="B30" s="26"/>
      <c r="C30" s="10">
        <v>93.23</v>
      </c>
      <c r="D30" s="2">
        <v>77.69</v>
      </c>
      <c r="E30" s="3">
        <v>0</v>
      </c>
      <c r="F30" s="10">
        <f t="shared" ref="F30" si="9">D30*100/(100+E30)</f>
        <v>77.69</v>
      </c>
      <c r="G30" s="10">
        <f t="shared" ref="G30" si="10">IF(D30/1.08&lt;100,F30*1.25,F30*1.16)</f>
        <v>97.112499999999997</v>
      </c>
      <c r="H30" s="10">
        <v>39.119999999999997</v>
      </c>
      <c r="I30" s="11">
        <f t="shared" ref="I30" si="11">H30-G30</f>
        <v>-57.9925</v>
      </c>
    </row>
    <row r="31" spans="1:9" ht="15.2" customHeight="1" thickBot="1" x14ac:dyDescent="0.3">
      <c r="A31" s="25" t="s">
        <v>34</v>
      </c>
      <c r="B31" s="26"/>
      <c r="C31" s="10">
        <v>90.48</v>
      </c>
      <c r="D31" s="2">
        <v>75.400000000000006</v>
      </c>
      <c r="E31" s="3">
        <v>0</v>
      </c>
      <c r="F31" s="10">
        <f t="shared" si="6"/>
        <v>75.400000000000006</v>
      </c>
      <c r="G31" s="10">
        <f t="shared" si="7"/>
        <v>94.25</v>
      </c>
      <c r="H31" s="10">
        <v>38.119999999999997</v>
      </c>
      <c r="I31" s="11">
        <f t="shared" si="8"/>
        <v>-56.13</v>
      </c>
    </row>
    <row r="32" spans="1:9" ht="15.2" customHeight="1" thickBot="1" x14ac:dyDescent="0.3">
      <c r="A32" s="25" t="s">
        <v>28</v>
      </c>
      <c r="B32" s="26"/>
      <c r="C32" s="10">
        <v>69</v>
      </c>
      <c r="D32" s="2">
        <v>57.49</v>
      </c>
      <c r="E32" s="3">
        <v>0</v>
      </c>
      <c r="F32" s="10">
        <f t="shared" ref="F32:F33" si="12">D32*100/(100+E32)</f>
        <v>57.49</v>
      </c>
      <c r="G32" s="10">
        <f t="shared" ref="G32:G33" si="13">IF(D32/1.08&lt;100,F32*1.25,F32*1.16)</f>
        <v>71.862499999999997</v>
      </c>
      <c r="H32" s="10">
        <v>38.119999999999997</v>
      </c>
      <c r="I32" s="11">
        <f t="shared" ref="I32:I33" si="14">H32-G32</f>
        <v>-33.7425</v>
      </c>
    </row>
    <row r="33" spans="1:9" ht="15" customHeight="1" x14ac:dyDescent="0.25">
      <c r="A33" s="29" t="s">
        <v>29</v>
      </c>
      <c r="B33" s="30"/>
      <c r="C33" s="13">
        <v>50.58</v>
      </c>
      <c r="D33" s="17">
        <v>40.46</v>
      </c>
      <c r="E33" s="18">
        <v>0</v>
      </c>
      <c r="F33" s="13">
        <f t="shared" si="12"/>
        <v>40.46</v>
      </c>
      <c r="G33" s="13">
        <f t="shared" si="13"/>
        <v>50.575000000000003</v>
      </c>
      <c r="H33" s="13">
        <v>38.119999999999997</v>
      </c>
      <c r="I33" s="12">
        <f t="shared" si="14"/>
        <v>-12.455000000000005</v>
      </c>
    </row>
    <row r="34" spans="1:9" ht="15" x14ac:dyDescent="0.25">
      <c r="A34" s="27" t="s">
        <v>47</v>
      </c>
      <c r="B34" s="27"/>
      <c r="C34" s="27"/>
      <c r="D34" s="27"/>
      <c r="E34" s="27"/>
      <c r="F34" s="27"/>
      <c r="G34" s="28" t="s">
        <v>44</v>
      </c>
      <c r="H34" s="28"/>
      <c r="I34" s="24">
        <f ca="1">TODAY()</f>
        <v>44763</v>
      </c>
    </row>
  </sheetData>
  <sheetProtection algorithmName="SHA-512" hashValue="56LdA+hmx8U9XrW/TSikcJzuj+S23DP8Z988jPHZVnseFHkhB2JghiuT5z/gNUbUpjhk9ZG6E4CCNsMz8LzdYg==" saltValue="0SW7AeyQUkl/jzkeO5QHZw==" spinCount="100000" sheet="1" objects="1" scenarios="1"/>
  <protectedRanges>
    <protectedRange algorithmName="SHA-512" hashValue="TQuaz02RqN8xI3bG/xFl07LEWq9XuXdB4T8F4era7e4I06eHUO5yylTje4Ythl/mj1j5OUhjDQUBT+sFidwhMA==" saltValue="DGhNtRlhqbDTwp9iUoUA9w==" spinCount="100000" sqref="F2:I34" name="Aralık1"/>
  </protectedRanges>
  <mergeCells count="19">
    <mergeCell ref="A1:I1"/>
    <mergeCell ref="A28:B28"/>
    <mergeCell ref="A29:B29"/>
    <mergeCell ref="A31:B31"/>
    <mergeCell ref="A32:B32"/>
    <mergeCell ref="A21:B21"/>
    <mergeCell ref="A22:B22"/>
    <mergeCell ref="A23:B23"/>
    <mergeCell ref="A25:B25"/>
    <mergeCell ref="A26:B26"/>
    <mergeCell ref="A27:B27"/>
    <mergeCell ref="A18:B18"/>
    <mergeCell ref="A19:B19"/>
    <mergeCell ref="A30:B30"/>
    <mergeCell ref="A20:B20"/>
    <mergeCell ref="A34:F34"/>
    <mergeCell ref="G34:H34"/>
    <mergeCell ref="A24:B24"/>
    <mergeCell ref="A33:B33"/>
  </mergeCells>
  <dataValidations count="2">
    <dataValidation type="whole" allowBlank="1" showInputMessage="1" showErrorMessage="1" sqref="E3:E17">
      <formula1>0</formula1>
      <formula2>10000</formula2>
    </dataValidation>
    <dataValidation type="whole" allowBlank="1" showInputMessage="1" showErrorMessage="1" sqref="E19:E33">
      <formula1>0</formula1>
      <formula2>100000</formula2>
    </dataValidation>
  </dataValidations>
  <pageMargins left="0.23622047244094491" right="0.23622047244094491" top="0.62992125984251968" bottom="0.47244094488188981" header="0.27559055118110237" footer="0.23622047244094491"/>
  <pageSetup paperSize="9" orientation="landscape" r:id="rId1"/>
  <headerFooter>
    <oddFooter>&amp;C&amp;G</oddFooter>
  </headerFooter>
  <ignoredErrors>
    <ignoredError sqref="C20 C22 C11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B2" sqref="B2"/>
    </sheetView>
  </sheetViews>
  <sheetFormatPr defaultRowHeight="15" x14ac:dyDescent="0.25"/>
  <sheetData>
    <row r="1" spans="2:2" x14ac:dyDescent="0.25">
      <c r="B1">
        <f>A1*1.09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2022-07-21T14:50:22Z</dcterms:modified>
</cp:coreProperties>
</file>